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<sst xmlns="http://schemas.openxmlformats.org/spreadsheetml/2006/main" count="37" uniqueCount="37">
  <si>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r>
      <t>YJSW31504</t>
    </r>
    <r>
      <rPr>
        <b/>
        <sz val="24"/>
        <rFont val="宋体"/>
        <family val="0"/>
      </rPr>
      <t>液力变矩器试验表</t>
    </r>
  </si>
  <si>
    <r>
      <t>试验日期</t>
    </r>
    <r>
      <rPr>
        <sz val="14"/>
        <rFont val="Times New Roman"/>
        <family val="1"/>
      </rPr>
      <t xml:space="preserve">         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日</t>
    </r>
  </si>
  <si>
    <t>试验点顺序</t>
  </si>
  <si>
    <r>
      <t>测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量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数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据</t>
    </r>
  </si>
  <si>
    <t>计算数据</t>
  </si>
  <si>
    <t>试验编号</t>
  </si>
  <si>
    <r>
      <t>输入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力矩</t>
    </r>
    <r>
      <rPr>
        <sz val="12"/>
        <rFont val="Times New Roman"/>
        <family val="1"/>
      </rPr>
      <t xml:space="preserve">            N</t>
    </r>
    <r>
      <rPr>
        <sz val="12"/>
        <rFont val="宋体"/>
        <family val="0"/>
      </rPr>
      <t>·</t>
    </r>
    <r>
      <rPr>
        <sz val="12"/>
        <rFont val="Times New Roman"/>
        <family val="1"/>
      </rPr>
      <t>m</t>
    </r>
  </si>
  <si>
    <r>
      <t>输出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力矩</t>
    </r>
    <r>
      <rPr>
        <sz val="12"/>
        <rFont val="Times New Roman"/>
        <family val="1"/>
      </rPr>
      <t xml:space="preserve">              N·m</t>
    </r>
  </si>
  <si>
    <r>
      <t>输入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转速</t>
    </r>
    <r>
      <rPr>
        <sz val="12"/>
        <rFont val="Times New Roman"/>
        <family val="1"/>
      </rPr>
      <t xml:space="preserve">         r/min</t>
    </r>
  </si>
  <si>
    <r>
      <t>输出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转速</t>
    </r>
    <r>
      <rPr>
        <sz val="12"/>
        <rFont val="Times New Roman"/>
        <family val="1"/>
      </rPr>
      <t xml:space="preserve">       r/min</t>
    </r>
  </si>
  <si>
    <r>
      <t>进口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油压</t>
    </r>
    <r>
      <rPr>
        <sz val="12"/>
        <rFont val="Times New Roman"/>
        <family val="1"/>
      </rPr>
      <t xml:space="preserve">             Pa</t>
    </r>
  </si>
  <si>
    <r>
      <t>出口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油压</t>
    </r>
    <r>
      <rPr>
        <sz val="12"/>
        <rFont val="Times New Roman"/>
        <family val="1"/>
      </rPr>
      <t xml:space="preserve">        Pa</t>
    </r>
  </si>
  <si>
    <r>
      <t>进口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油温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℃</t>
    </r>
  </si>
  <si>
    <r>
      <t>出口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油温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℃</t>
    </r>
    <r>
      <rPr>
        <sz val="12"/>
        <rFont val="Times New Roman"/>
        <family val="1"/>
      </rPr>
      <t xml:space="preserve">           </t>
    </r>
  </si>
  <si>
    <r>
      <t>补偿油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流量</t>
    </r>
    <r>
      <rPr>
        <sz val="12"/>
        <rFont val="Times New Roman"/>
        <family val="1"/>
      </rPr>
      <t xml:space="preserve">           L/min</t>
    </r>
  </si>
  <si>
    <r>
      <t>转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速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比</t>
    </r>
    <r>
      <rPr>
        <sz val="12"/>
        <rFont val="Times New Roman"/>
        <family val="1"/>
      </rPr>
      <t xml:space="preserve">                I</t>
    </r>
  </si>
  <si>
    <r>
      <t>变矩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系数</t>
    </r>
    <r>
      <rPr>
        <sz val="12"/>
        <rFont val="Times New Roman"/>
        <family val="1"/>
      </rPr>
      <t xml:space="preserve">               K</t>
    </r>
  </si>
  <si>
    <r>
      <t>效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率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η</t>
    </r>
  </si>
  <si>
    <r>
      <t>能容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系数</t>
    </r>
  </si>
  <si>
    <r>
      <t>公称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扭矩</t>
    </r>
    <r>
      <rPr>
        <sz val="12"/>
        <rFont val="Times New Roman"/>
        <family val="1"/>
      </rPr>
      <t xml:space="preserve">       M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g</t>
    </r>
  </si>
  <si>
    <t>试验项目</t>
  </si>
  <si>
    <t>试验地点</t>
  </si>
  <si>
    <t>有效直径</t>
  </si>
  <si>
    <t>出厂编号</t>
  </si>
  <si>
    <t>出厂日期</t>
  </si>
  <si>
    <t>制造单位</t>
  </si>
  <si>
    <r>
      <t>试验用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工作介质</t>
    </r>
  </si>
  <si>
    <t>牌号</t>
  </si>
  <si>
    <r>
      <t>粘度</t>
    </r>
    <r>
      <rPr>
        <sz val="12"/>
        <rFont val="Times New Roman"/>
        <family val="1"/>
      </rPr>
      <t>V(100</t>
    </r>
    <r>
      <rPr>
        <sz val="12"/>
        <rFont val="宋体"/>
        <family val="0"/>
      </rPr>
      <t>℃</t>
    </r>
    <r>
      <rPr>
        <sz val="12"/>
        <rFont val="Times New Roman"/>
        <family val="1"/>
      </rPr>
      <t>)</t>
    </r>
  </si>
  <si>
    <r>
      <t>密度ρ</t>
    </r>
    <r>
      <rPr>
        <sz val="12"/>
        <rFont val="Times New Roman"/>
        <family val="1"/>
      </rPr>
      <t>(100</t>
    </r>
    <r>
      <rPr>
        <sz val="12"/>
        <rFont val="宋体"/>
        <family val="0"/>
      </rPr>
      <t>℃</t>
    </r>
    <r>
      <rPr>
        <sz val="12"/>
        <rFont val="Times New Roman"/>
        <family val="1"/>
      </rPr>
      <t>)</t>
    </r>
  </si>
  <si>
    <t>试验时间</t>
  </si>
  <si>
    <r>
      <t>自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分至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分</t>
    </r>
  </si>
  <si>
    <t>室温</t>
  </si>
  <si>
    <r>
      <t>试前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℃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试后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℃</t>
    </r>
  </si>
  <si>
    <t>试验人员</t>
  </si>
  <si>
    <t>备注</t>
  </si>
  <si>
    <t>制表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</si>
</sst>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0_ "/>
    <numFmt numFmtId="178" formatCode="0.000"/>
    <numFmt numFmtId="179" formatCode="0.00_ "/>
  </numFmts>
  <fonts count="44">
    <font>
      <sz val="12"/>
      <name val="宋体"/>
      <family val="0"/>
    </font>
    <font>
      <sz val="22"/>
      <name val="宋体"/>
      <family val="0"/>
    </font>
    <font>
      <b/>
      <sz val="24"/>
      <name val="Times New Roman"/>
      <family val="1"/>
    </font>
    <font>
      <sz val="14"/>
      <name val="宋体"/>
      <family val="0"/>
    </font>
    <font>
      <u val="single"/>
      <sz val="12"/>
      <name val="宋体"/>
      <family val="0"/>
    </font>
    <font>
      <b/>
      <sz val="2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0" xfId="42" applyNumberFormat="1" applyBorder="1" applyAlignment="1">
      <alignment horizontal="center" vertical="center"/>
      <protection/>
    </xf>
    <xf numFmtId="2" fontId="0" fillId="0" borderId="10" xfId="43" applyNumberFormat="1" applyBorder="1" applyAlignment="1">
      <alignment horizontal="center" vertical="center"/>
      <protection/>
    </xf>
    <xf numFmtId="176" fontId="0" fillId="0" borderId="10" xfId="40" applyNumberFormat="1" applyBorder="1" applyAlignment="1">
      <alignment horizontal="center" vertical="center"/>
      <protection/>
    </xf>
    <xf numFmtId="176" fontId="0" fillId="0" borderId="10" xfId="41" applyNumberFormat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3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5" xfId="40"/>
    <cellStyle name="常规_Sheet1_6" xfId="41"/>
    <cellStyle name="常规_Sheet1_7" xfId="42"/>
    <cellStyle name="常规_Sheet1_8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5</xdr:row>
      <xdr:rowOff>247650</xdr:rowOff>
    </xdr:from>
    <xdr:to>
      <xdr:col>13</xdr:col>
      <xdr:colOff>666750</xdr:colOff>
      <xdr:row>6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1628775"/>
          <a:ext cx="609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oneCellAnchor>
    <xdr:from>
      <xdr:col>3</xdr:col>
      <xdr:colOff>66675</xdr:colOff>
      <xdr:row>11</xdr:row>
      <xdr:rowOff>95250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1943100" y="2867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A16">
      <selection activeCell="Q7" sqref="Q7:S7"/>
    </sheetView>
  </sheetViews>
  <sheetFormatPr defaultColWidth="9.00390625" defaultRowHeight="14.25"/>
  <cols>
    <col min="1" max="1" width="5.375" style="0" customWidth="1"/>
    <col min="2" max="7" width="9.625" style="2" customWidth="1"/>
    <col min="8" max="9" width="9.25390625" style="2" customWidth="1"/>
    <col min="10" max="15" width="9.625" style="2" customWidth="1"/>
    <col min="16" max="16" width="9.625" style="0" customWidth="1"/>
    <col min="17" max="17" width="8.50390625" style="0" customWidth="1"/>
    <col min="18" max="18" width="5.50390625" style="0" customWidth="1"/>
  </cols>
  <sheetData>
    <row r="1" spans="1:19" s="1" customFormat="1" ht="15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 t="s">
        <v>1</v>
      </c>
      <c r="P1" s="36"/>
      <c r="Q1" s="36"/>
      <c r="R1" s="36"/>
      <c r="S1" s="37"/>
    </row>
    <row r="2" spans="1:19" s="1" customFormat="1" ht="27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8"/>
      <c r="P2" s="39"/>
      <c r="Q2" s="39"/>
      <c r="R2" s="39"/>
      <c r="S2" s="40"/>
    </row>
    <row r="3" spans="1:19" ht="21.75" customHeight="1">
      <c r="A3" s="26" t="s">
        <v>2</v>
      </c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 t="s">
        <v>4</v>
      </c>
      <c r="L3" s="19"/>
      <c r="M3" s="19"/>
      <c r="N3" s="19"/>
      <c r="O3" s="19"/>
      <c r="P3" s="4" t="s">
        <v>5</v>
      </c>
      <c r="Q3" s="20"/>
      <c r="R3" s="20"/>
      <c r="S3" s="20"/>
    </row>
    <row r="4" spans="1:19" ht="21.75" customHeight="1">
      <c r="A4" s="26"/>
      <c r="B4" s="27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14</v>
      </c>
      <c r="K4" s="26" t="s">
        <v>15</v>
      </c>
      <c r="L4" s="29" t="s">
        <v>16</v>
      </c>
      <c r="M4" s="26" t="s">
        <v>17</v>
      </c>
      <c r="N4" s="29" t="s">
        <v>18</v>
      </c>
      <c r="O4" s="26" t="s">
        <v>19</v>
      </c>
      <c r="P4" s="4" t="s">
        <v>20</v>
      </c>
      <c r="Q4" s="20"/>
      <c r="R4" s="20"/>
      <c r="S4" s="20"/>
    </row>
    <row r="5" spans="1:19" ht="21.75" customHeight="1">
      <c r="A5" s="26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4" t="s">
        <v>21</v>
      </c>
      <c r="Q5" s="20"/>
      <c r="R5" s="20"/>
      <c r="S5" s="20"/>
    </row>
    <row r="6" spans="1:19" ht="21.75" customHeight="1">
      <c r="A6" s="2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4" t="s">
        <v>22</v>
      </c>
      <c r="Q6" s="20"/>
      <c r="R6" s="20"/>
      <c r="S6" s="20"/>
    </row>
    <row r="7" spans="1:19" ht="21.75" customHeight="1">
      <c r="A7" s="2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" t="s">
        <v>23</v>
      </c>
      <c r="Q7" s="20"/>
      <c r="R7" s="20"/>
      <c r="S7" s="20"/>
    </row>
    <row r="8" spans="1:19" ht="16.5" customHeight="1">
      <c r="A8" s="5">
        <v>1</v>
      </c>
      <c r="B8" s="6">
        <v>274</v>
      </c>
      <c r="C8" s="7">
        <v>220</v>
      </c>
      <c r="D8" s="8">
        <v>-2002</v>
      </c>
      <c r="E8" s="9">
        <v>-1997</v>
      </c>
      <c r="F8" s="4"/>
      <c r="G8" s="4"/>
      <c r="H8" s="4"/>
      <c r="I8" s="4"/>
      <c r="J8" s="4"/>
      <c r="K8" s="11">
        <f>E8/D8</f>
        <v>0.9975024975024975</v>
      </c>
      <c r="L8" s="12">
        <f>C8/B8</f>
        <v>0.8029197080291971</v>
      </c>
      <c r="M8" s="13">
        <f>L8*K8*100</f>
        <v>80.09144140531002</v>
      </c>
      <c r="N8" s="13">
        <f>B8/0.315/0.315/0.315/0.315/0.315/D8/D8*1000</f>
        <v>22.042946550819895</v>
      </c>
      <c r="O8" s="14">
        <f>1000*1000/D8/D8*B8</f>
        <v>68.36320522634209</v>
      </c>
      <c r="P8" s="15" t="s">
        <v>24</v>
      </c>
      <c r="Q8" s="20"/>
      <c r="R8" s="20"/>
      <c r="S8" s="20"/>
    </row>
    <row r="9" spans="1:19" ht="16.5" customHeight="1">
      <c r="A9" s="5">
        <v>2</v>
      </c>
      <c r="B9" s="6">
        <v>298</v>
      </c>
      <c r="C9" s="7">
        <v>248</v>
      </c>
      <c r="D9" s="8">
        <v>-2001</v>
      </c>
      <c r="E9" s="9">
        <v>-1950</v>
      </c>
      <c r="F9" s="3"/>
      <c r="G9" s="4"/>
      <c r="H9" s="4"/>
      <c r="I9" s="4"/>
      <c r="J9" s="4"/>
      <c r="K9" s="11">
        <f aca="true" t="shared" si="0" ref="K9:K39">E9/D9</f>
        <v>0.974512743628186</v>
      </c>
      <c r="L9" s="12">
        <f aca="true" t="shared" si="1" ref="L9:L39">C9/B9</f>
        <v>0.8322147651006712</v>
      </c>
      <c r="M9" s="13">
        <f aca="true" t="shared" si="2" ref="M9:M19">L9*K9*100</f>
        <v>81.10038940261414</v>
      </c>
      <c r="N9" s="13">
        <f aca="true" t="shared" si="3" ref="N9:N39">B9/0.315/0.315/0.315/0.315/0.315/D9/D9*1000</f>
        <v>23.997683313931987</v>
      </c>
      <c r="O9" s="14">
        <f aca="true" t="shared" si="4" ref="O9:O39">1000*1000/D9/D9*B9</f>
        <v>74.42555583777326</v>
      </c>
      <c r="P9" s="15" t="s">
        <v>25</v>
      </c>
      <c r="Q9" s="20"/>
      <c r="R9" s="20"/>
      <c r="S9" s="20"/>
    </row>
    <row r="10" spans="1:19" ht="16.5" customHeight="1">
      <c r="A10" s="5">
        <v>3</v>
      </c>
      <c r="B10" s="6">
        <v>322</v>
      </c>
      <c r="C10" s="7">
        <v>279.5</v>
      </c>
      <c r="D10" s="8">
        <v>-2008</v>
      </c>
      <c r="E10" s="9">
        <v>-1896.5</v>
      </c>
      <c r="F10" s="4"/>
      <c r="G10" s="4"/>
      <c r="H10" s="4"/>
      <c r="I10" s="4"/>
      <c r="J10" s="4"/>
      <c r="K10" s="11">
        <f t="shared" si="0"/>
        <v>0.9444721115537849</v>
      </c>
      <c r="L10" s="12">
        <f t="shared" si="1"/>
        <v>0.8680124223602484</v>
      </c>
      <c r="M10" s="13">
        <f t="shared" si="2"/>
        <v>81.98135254014996</v>
      </c>
      <c r="N10" s="13">
        <f t="shared" si="3"/>
        <v>25.74990824199756</v>
      </c>
      <c r="O10" s="14">
        <f t="shared" si="4"/>
        <v>79.8598434945477</v>
      </c>
      <c r="P10" s="30" t="s">
        <v>26</v>
      </c>
      <c r="Q10" s="17" t="s">
        <v>27</v>
      </c>
      <c r="R10" s="20"/>
      <c r="S10" s="20"/>
    </row>
    <row r="11" spans="1:19" ht="16.5" customHeight="1">
      <c r="A11" s="5">
        <v>4</v>
      </c>
      <c r="B11" s="6">
        <v>330.5</v>
      </c>
      <c r="C11" s="7">
        <v>293</v>
      </c>
      <c r="D11" s="8">
        <v>-2003.5</v>
      </c>
      <c r="E11" s="9">
        <v>-1848</v>
      </c>
      <c r="F11" s="4"/>
      <c r="G11" s="4"/>
      <c r="H11" s="4"/>
      <c r="I11" s="4"/>
      <c r="J11" s="4"/>
      <c r="K11" s="11">
        <f t="shared" si="0"/>
        <v>0.9223858248065885</v>
      </c>
      <c r="L11" s="12">
        <f t="shared" si="1"/>
        <v>0.886535552193646</v>
      </c>
      <c r="M11" s="13">
        <f t="shared" si="2"/>
        <v>81.77278265305006</v>
      </c>
      <c r="N11" s="13">
        <f t="shared" si="3"/>
        <v>26.548500796115672</v>
      </c>
      <c r="O11" s="14">
        <f t="shared" si="4"/>
        <v>82.3365698497806</v>
      </c>
      <c r="P11" s="30"/>
      <c r="Q11" s="21" t="s">
        <v>28</v>
      </c>
      <c r="R11" s="21"/>
      <c r="S11" s="18"/>
    </row>
    <row r="12" spans="1:19" ht="16.5" customHeight="1">
      <c r="A12" s="5">
        <v>5</v>
      </c>
      <c r="B12" s="6">
        <v>338</v>
      </c>
      <c r="C12" s="7">
        <v>307</v>
      </c>
      <c r="D12" s="8">
        <v>-2003</v>
      </c>
      <c r="E12" s="9">
        <v>-1800</v>
      </c>
      <c r="F12" s="4"/>
      <c r="G12" s="4"/>
      <c r="H12" s="4"/>
      <c r="I12" s="4"/>
      <c r="J12" s="4"/>
      <c r="K12" s="11">
        <f t="shared" si="0"/>
        <v>0.8986520219670494</v>
      </c>
      <c r="L12" s="12">
        <f t="shared" si="1"/>
        <v>0.908284023668639</v>
      </c>
      <c r="M12" s="13">
        <f t="shared" si="2"/>
        <v>81.62312743901899</v>
      </c>
      <c r="N12" s="13">
        <f t="shared" si="3"/>
        <v>27.164519833328246</v>
      </c>
      <c r="O12" s="14">
        <f t="shared" si="4"/>
        <v>84.24706923638507</v>
      </c>
      <c r="P12" s="30"/>
      <c r="Q12" s="22" t="s">
        <v>29</v>
      </c>
      <c r="R12" s="21"/>
      <c r="S12" s="18"/>
    </row>
    <row r="13" spans="1:19" ht="16.5" customHeight="1">
      <c r="A13" s="5">
        <v>6</v>
      </c>
      <c r="B13" s="6">
        <v>345</v>
      </c>
      <c r="C13" s="7">
        <v>321</v>
      </c>
      <c r="D13" s="8">
        <v>-2002</v>
      </c>
      <c r="E13" s="9">
        <v>-1750</v>
      </c>
      <c r="F13" s="4"/>
      <c r="G13" s="4"/>
      <c r="H13" s="4"/>
      <c r="I13" s="4"/>
      <c r="J13" s="4"/>
      <c r="K13" s="11">
        <f t="shared" si="0"/>
        <v>0.8741258741258742</v>
      </c>
      <c r="L13" s="12">
        <f t="shared" si="1"/>
        <v>0.9304347826086956</v>
      </c>
      <c r="M13" s="13">
        <f t="shared" si="2"/>
        <v>81.33171176649438</v>
      </c>
      <c r="N13" s="13">
        <f t="shared" si="3"/>
        <v>27.754804963623588</v>
      </c>
      <c r="O13" s="14">
        <f t="shared" si="4"/>
        <v>86.07775840543073</v>
      </c>
      <c r="P13" s="16" t="s">
        <v>30</v>
      </c>
      <c r="Q13" s="22" t="s">
        <v>31</v>
      </c>
      <c r="R13" s="22"/>
      <c r="S13" s="22"/>
    </row>
    <row r="14" spans="1:19" ht="16.5" customHeight="1">
      <c r="A14" s="5">
        <v>7</v>
      </c>
      <c r="B14" s="6">
        <v>351.5</v>
      </c>
      <c r="C14" s="7">
        <v>334.5</v>
      </c>
      <c r="D14" s="8">
        <v>-1998</v>
      </c>
      <c r="E14" s="9">
        <v>-1698.5</v>
      </c>
      <c r="F14" s="4"/>
      <c r="G14" s="4"/>
      <c r="H14" s="4"/>
      <c r="I14" s="4"/>
      <c r="J14" s="4"/>
      <c r="K14" s="11">
        <f t="shared" si="0"/>
        <v>0.8501001001001001</v>
      </c>
      <c r="L14" s="12">
        <f t="shared" si="1"/>
        <v>0.9516358463726885</v>
      </c>
      <c r="M14" s="13">
        <f t="shared" si="2"/>
        <v>80.8985728260266</v>
      </c>
      <c r="N14" s="13">
        <f t="shared" si="3"/>
        <v>28.391059026754085</v>
      </c>
      <c r="O14" s="14">
        <f t="shared" si="4"/>
        <v>88.05101397693991</v>
      </c>
      <c r="P14" s="16" t="s">
        <v>32</v>
      </c>
      <c r="Q14" s="22" t="s">
        <v>33</v>
      </c>
      <c r="R14" s="22"/>
      <c r="S14" s="22"/>
    </row>
    <row r="15" spans="1:19" ht="16.5" customHeight="1">
      <c r="A15" s="5">
        <v>8</v>
      </c>
      <c r="B15" s="6">
        <v>358</v>
      </c>
      <c r="C15" s="7">
        <v>348</v>
      </c>
      <c r="D15" s="8">
        <v>-1997.5</v>
      </c>
      <c r="E15" s="9">
        <v>-1651.5</v>
      </c>
      <c r="F15" s="4"/>
      <c r="G15" s="4"/>
      <c r="H15" s="4"/>
      <c r="I15" s="4"/>
      <c r="J15" s="4"/>
      <c r="K15" s="11">
        <f t="shared" si="0"/>
        <v>0.8267834793491865</v>
      </c>
      <c r="L15" s="12">
        <f t="shared" si="1"/>
        <v>0.9720670391061452</v>
      </c>
      <c r="M15" s="13">
        <f t="shared" si="2"/>
        <v>80.36889687528405</v>
      </c>
      <c r="N15" s="13">
        <f t="shared" si="3"/>
        <v>28.930549440781864</v>
      </c>
      <c r="O15" s="14">
        <f t="shared" si="4"/>
        <v>89.72417023156292</v>
      </c>
      <c r="P15" s="30" t="s">
        <v>34</v>
      </c>
      <c r="Q15" s="22"/>
      <c r="R15" s="22"/>
      <c r="S15" s="22"/>
    </row>
    <row r="16" spans="1:19" ht="16.5" customHeight="1">
      <c r="A16" s="5">
        <v>9</v>
      </c>
      <c r="B16" s="6">
        <v>372</v>
      </c>
      <c r="C16" s="7">
        <v>372</v>
      </c>
      <c r="D16" s="8">
        <v>-2008</v>
      </c>
      <c r="E16" s="9">
        <v>-1594</v>
      </c>
      <c r="F16" s="4"/>
      <c r="G16" s="4"/>
      <c r="H16" s="4"/>
      <c r="I16" s="4"/>
      <c r="J16" s="4"/>
      <c r="K16" s="11">
        <f t="shared" si="0"/>
        <v>0.7938247011952191</v>
      </c>
      <c r="L16" s="12">
        <f t="shared" si="1"/>
        <v>1</v>
      </c>
      <c r="M16" s="13">
        <f t="shared" si="2"/>
        <v>79.38247011952191</v>
      </c>
      <c r="N16" s="13">
        <f t="shared" si="3"/>
        <v>29.748341198829472</v>
      </c>
      <c r="O16" s="14">
        <f t="shared" si="4"/>
        <v>92.26044031047125</v>
      </c>
      <c r="P16" s="30"/>
      <c r="Q16" s="22"/>
      <c r="R16" s="22"/>
      <c r="S16" s="22"/>
    </row>
    <row r="17" spans="1:19" ht="16.5" customHeight="1">
      <c r="A17" s="5">
        <v>10</v>
      </c>
      <c r="B17" s="6">
        <v>376.5</v>
      </c>
      <c r="C17" s="7">
        <v>384.5</v>
      </c>
      <c r="D17" s="8">
        <v>-2000.5</v>
      </c>
      <c r="E17" s="9">
        <v>-1539</v>
      </c>
      <c r="F17" s="4"/>
      <c r="G17" s="4"/>
      <c r="H17" s="4"/>
      <c r="I17" s="4"/>
      <c r="J17" s="4"/>
      <c r="K17" s="11">
        <f t="shared" si="0"/>
        <v>0.7693076730817295</v>
      </c>
      <c r="L17" s="12">
        <f t="shared" si="1"/>
        <v>1.0212483399734396</v>
      </c>
      <c r="M17" s="13">
        <f t="shared" si="2"/>
        <v>78.56541840635458</v>
      </c>
      <c r="N17" s="13">
        <f t="shared" si="3"/>
        <v>30.33437841236171</v>
      </c>
      <c r="O17" s="14">
        <f t="shared" si="4"/>
        <v>94.07795514255652</v>
      </c>
      <c r="P17" s="30"/>
      <c r="Q17" s="22"/>
      <c r="R17" s="22"/>
      <c r="S17" s="22"/>
    </row>
    <row r="18" spans="1:19" ht="16.5" customHeight="1">
      <c r="A18" s="5">
        <v>11</v>
      </c>
      <c r="B18" s="6">
        <v>379</v>
      </c>
      <c r="C18" s="7">
        <v>393.5</v>
      </c>
      <c r="D18" s="8">
        <v>-1997</v>
      </c>
      <c r="E18" s="9">
        <v>-1502</v>
      </c>
      <c r="F18" s="4"/>
      <c r="G18" s="4"/>
      <c r="H18" s="4"/>
      <c r="I18" s="4"/>
      <c r="J18" s="4"/>
      <c r="K18" s="11">
        <f t="shared" si="0"/>
        <v>0.7521281922884326</v>
      </c>
      <c r="L18" s="12">
        <f t="shared" si="1"/>
        <v>1.0382585751978892</v>
      </c>
      <c r="M18" s="13">
        <f t="shared" si="2"/>
        <v>78.09035452915522</v>
      </c>
      <c r="N18" s="13">
        <f t="shared" si="3"/>
        <v>30.64293156533723</v>
      </c>
      <c r="O18" s="14">
        <f t="shared" si="4"/>
        <v>95.03489084402769</v>
      </c>
      <c r="P18" s="31" t="s">
        <v>35</v>
      </c>
      <c r="Q18" s="41"/>
      <c r="R18" s="42"/>
      <c r="S18" s="42"/>
    </row>
    <row r="19" spans="1:19" ht="16.5" customHeight="1">
      <c r="A19" s="5">
        <v>12</v>
      </c>
      <c r="B19" s="6">
        <v>387</v>
      </c>
      <c r="C19" s="7">
        <v>411.5</v>
      </c>
      <c r="D19" s="8">
        <v>-1997.5</v>
      </c>
      <c r="E19" s="9">
        <v>-1448.5</v>
      </c>
      <c r="F19" s="4"/>
      <c r="G19" s="4"/>
      <c r="H19" s="4"/>
      <c r="I19" s="4"/>
      <c r="J19" s="4"/>
      <c r="K19" s="11">
        <f t="shared" si="0"/>
        <v>0.7251564455569461</v>
      </c>
      <c r="L19" s="12">
        <f t="shared" si="1"/>
        <v>1.0633074935400517</v>
      </c>
      <c r="M19" s="13">
        <f t="shared" si="2"/>
        <v>77.10642825495694</v>
      </c>
      <c r="N19" s="13">
        <f t="shared" si="3"/>
        <v>31.274085568666425</v>
      </c>
      <c r="O19" s="14">
        <f t="shared" si="4"/>
        <v>96.99232927266718</v>
      </c>
      <c r="P19" s="31"/>
      <c r="Q19" s="42"/>
      <c r="R19" s="42"/>
      <c r="S19" s="42"/>
    </row>
    <row r="20" spans="1:19" ht="16.5" customHeight="1">
      <c r="A20" s="5">
        <v>13</v>
      </c>
      <c r="B20" s="6">
        <v>395</v>
      </c>
      <c r="C20" s="7">
        <v>428</v>
      </c>
      <c r="D20" s="8">
        <v>-1999</v>
      </c>
      <c r="E20" s="9">
        <v>-1400.5</v>
      </c>
      <c r="F20" s="4"/>
      <c r="G20" s="4"/>
      <c r="H20" s="4"/>
      <c r="I20" s="4"/>
      <c r="J20" s="4"/>
      <c r="K20" s="11">
        <f t="shared" si="0"/>
        <v>0.700600300150075</v>
      </c>
      <c r="L20" s="12">
        <f t="shared" si="1"/>
        <v>1.0835443037974684</v>
      </c>
      <c r="M20" s="13">
        <f aca="true" t="shared" si="5" ref="M20:M39">L20*K20*100</f>
        <v>75.91314644664105</v>
      </c>
      <c r="N20" s="13">
        <f t="shared" si="3"/>
        <v>31.872691447043863</v>
      </c>
      <c r="O20" s="14">
        <f t="shared" si="4"/>
        <v>98.84882411190587</v>
      </c>
      <c r="P20" s="31"/>
      <c r="Q20" s="42"/>
      <c r="R20" s="42"/>
      <c r="S20" s="42"/>
    </row>
    <row r="21" spans="1:19" ht="16.5" customHeight="1">
      <c r="A21" s="5">
        <v>14</v>
      </c>
      <c r="B21" s="6">
        <v>401</v>
      </c>
      <c r="C21" s="7">
        <v>445</v>
      </c>
      <c r="D21" s="8">
        <v>-1997</v>
      </c>
      <c r="E21" s="9">
        <v>-1347</v>
      </c>
      <c r="F21" s="4"/>
      <c r="G21" s="4"/>
      <c r="H21" s="4"/>
      <c r="I21" s="4"/>
      <c r="J21" s="4"/>
      <c r="K21" s="11">
        <f t="shared" si="0"/>
        <v>0.6745117676514772</v>
      </c>
      <c r="L21" s="12">
        <f t="shared" si="1"/>
        <v>1.1097256857855362</v>
      </c>
      <c r="M21" s="13">
        <f t="shared" si="5"/>
        <v>74.85230339274499</v>
      </c>
      <c r="N21" s="13">
        <f t="shared" si="3"/>
        <v>32.42167693324599</v>
      </c>
      <c r="O21" s="14">
        <f t="shared" si="4"/>
        <v>100.55142804341715</v>
      </c>
      <c r="P21" s="31"/>
      <c r="Q21" s="42"/>
      <c r="R21" s="42"/>
      <c r="S21" s="42"/>
    </row>
    <row r="22" spans="1:19" ht="16.5" customHeight="1">
      <c r="A22" s="5">
        <v>15</v>
      </c>
      <c r="B22" s="6">
        <v>405.5</v>
      </c>
      <c r="C22" s="7">
        <v>457.5</v>
      </c>
      <c r="D22" s="8">
        <v>-1994.5</v>
      </c>
      <c r="E22" s="9">
        <v>-1302</v>
      </c>
      <c r="F22" s="4"/>
      <c r="G22" s="4"/>
      <c r="H22" s="4"/>
      <c r="I22" s="4"/>
      <c r="J22" s="4"/>
      <c r="K22" s="11">
        <f t="shared" si="0"/>
        <v>0.6527951867635999</v>
      </c>
      <c r="L22" s="12">
        <f t="shared" si="1"/>
        <v>1.128236744759556</v>
      </c>
      <c r="M22" s="13">
        <f t="shared" si="5"/>
        <v>73.65075165088703</v>
      </c>
      <c r="N22" s="13">
        <f t="shared" si="3"/>
        <v>32.86775252330633</v>
      </c>
      <c r="O22" s="14">
        <f t="shared" si="4"/>
        <v>101.93487090753017</v>
      </c>
      <c r="P22" s="31"/>
      <c r="Q22" s="42"/>
      <c r="R22" s="42"/>
      <c r="S22" s="42"/>
    </row>
    <row r="23" spans="1:19" ht="16.5" customHeight="1">
      <c r="A23" s="5">
        <v>16</v>
      </c>
      <c r="B23" s="6">
        <v>419</v>
      </c>
      <c r="C23" s="7">
        <v>484</v>
      </c>
      <c r="D23" s="8">
        <v>-2007</v>
      </c>
      <c r="E23" s="9">
        <v>-1250</v>
      </c>
      <c r="F23" s="4"/>
      <c r="G23" s="4"/>
      <c r="H23" s="4"/>
      <c r="I23" s="4"/>
      <c r="J23" s="4"/>
      <c r="K23" s="11">
        <f t="shared" si="0"/>
        <v>0.6228201295465869</v>
      </c>
      <c r="L23" s="12">
        <f t="shared" si="1"/>
        <v>1.1551312649164678</v>
      </c>
      <c r="M23" s="13">
        <f t="shared" si="5"/>
        <v>71.94390040585873</v>
      </c>
      <c r="N23" s="13">
        <f t="shared" si="3"/>
        <v>33.54026649980509</v>
      </c>
      <c r="O23" s="14">
        <f t="shared" si="4"/>
        <v>104.02058167614148</v>
      </c>
      <c r="P23" s="31"/>
      <c r="Q23" s="42"/>
      <c r="R23" s="42"/>
      <c r="S23" s="42"/>
    </row>
    <row r="24" spans="1:19" ht="16.5" customHeight="1">
      <c r="A24" s="5">
        <v>17</v>
      </c>
      <c r="B24" s="6">
        <v>425</v>
      </c>
      <c r="C24" s="7">
        <v>501</v>
      </c>
      <c r="D24" s="8">
        <v>-2005</v>
      </c>
      <c r="E24" s="9">
        <v>-1199</v>
      </c>
      <c r="F24" s="4"/>
      <c r="G24" s="4"/>
      <c r="H24" s="4"/>
      <c r="I24" s="4"/>
      <c r="J24" s="4"/>
      <c r="K24" s="11">
        <f t="shared" si="0"/>
        <v>0.598004987531172</v>
      </c>
      <c r="L24" s="12">
        <f t="shared" si="1"/>
        <v>1.1788235294117646</v>
      </c>
      <c r="M24" s="13">
        <f t="shared" si="5"/>
        <v>70.49423500073345</v>
      </c>
      <c r="N24" s="13">
        <f t="shared" si="3"/>
        <v>34.08846199813982</v>
      </c>
      <c r="O24" s="14">
        <f t="shared" si="4"/>
        <v>105.72073556756487</v>
      </c>
      <c r="P24" s="31"/>
      <c r="Q24" s="42"/>
      <c r="R24" s="42"/>
      <c r="S24" s="42"/>
    </row>
    <row r="25" spans="1:19" ht="16.5" customHeight="1">
      <c r="A25" s="5">
        <v>18</v>
      </c>
      <c r="B25" s="6">
        <v>428</v>
      </c>
      <c r="C25" s="7">
        <v>516</v>
      </c>
      <c r="D25" s="8">
        <v>-2000</v>
      </c>
      <c r="E25" s="9">
        <v>-1149</v>
      </c>
      <c r="F25" s="4"/>
      <c r="G25" s="4"/>
      <c r="H25" s="4"/>
      <c r="I25" s="4"/>
      <c r="J25" s="4"/>
      <c r="K25" s="11">
        <f t="shared" si="0"/>
        <v>0.5745</v>
      </c>
      <c r="L25" s="12">
        <f t="shared" si="1"/>
        <v>1.205607476635514</v>
      </c>
      <c r="M25" s="13">
        <f t="shared" si="5"/>
        <v>69.26214953271028</v>
      </c>
      <c r="N25" s="13">
        <f t="shared" si="3"/>
        <v>34.50094642474285</v>
      </c>
      <c r="O25" s="14">
        <f t="shared" si="4"/>
        <v>107</v>
      </c>
      <c r="P25" s="31"/>
      <c r="Q25" s="42"/>
      <c r="R25" s="42"/>
      <c r="S25" s="42"/>
    </row>
    <row r="26" spans="1:19" ht="16.5" customHeight="1">
      <c r="A26" s="5">
        <v>19</v>
      </c>
      <c r="B26" s="6">
        <v>428</v>
      </c>
      <c r="C26" s="7">
        <v>556</v>
      </c>
      <c r="D26" s="8">
        <v>-2000</v>
      </c>
      <c r="E26" s="9">
        <v>-1102</v>
      </c>
      <c r="F26" s="4"/>
      <c r="G26" s="4"/>
      <c r="H26" s="4"/>
      <c r="I26" s="4"/>
      <c r="J26" s="4"/>
      <c r="K26" s="11">
        <f t="shared" si="0"/>
        <v>0.551</v>
      </c>
      <c r="L26" s="12">
        <f t="shared" si="1"/>
        <v>1.2990654205607477</v>
      </c>
      <c r="M26" s="13">
        <f t="shared" si="5"/>
        <v>71.5785046728972</v>
      </c>
      <c r="N26" s="13">
        <f t="shared" si="3"/>
        <v>34.50094642474285</v>
      </c>
      <c r="O26" s="14">
        <f t="shared" si="4"/>
        <v>107</v>
      </c>
      <c r="P26" s="31"/>
      <c r="Q26" s="42"/>
      <c r="R26" s="42"/>
      <c r="S26" s="42"/>
    </row>
    <row r="27" spans="1:19" ht="16.5" customHeight="1">
      <c r="A27" s="5">
        <v>20</v>
      </c>
      <c r="B27" s="6">
        <v>425.5</v>
      </c>
      <c r="C27" s="7">
        <v>612.5</v>
      </c>
      <c r="D27" s="8">
        <v>-2004</v>
      </c>
      <c r="E27" s="9">
        <v>-1048</v>
      </c>
      <c r="F27" s="4"/>
      <c r="G27" s="4"/>
      <c r="H27" s="4"/>
      <c r="I27" s="4"/>
      <c r="J27" s="4"/>
      <c r="K27" s="11">
        <f t="shared" si="0"/>
        <v>0.5229540918163673</v>
      </c>
      <c r="L27" s="12">
        <f t="shared" si="1"/>
        <v>1.4394829612220916</v>
      </c>
      <c r="M27" s="13">
        <f t="shared" si="5"/>
        <v>75.27835046710341</v>
      </c>
      <c r="N27" s="13">
        <f t="shared" si="3"/>
        <v>34.1626350143746</v>
      </c>
      <c r="O27" s="14">
        <f t="shared" si="4"/>
        <v>105.95077310448961</v>
      </c>
      <c r="P27" s="31"/>
      <c r="Q27" s="42"/>
      <c r="R27" s="42"/>
      <c r="S27" s="42"/>
    </row>
    <row r="28" spans="1:19" ht="16.5" customHeight="1">
      <c r="A28" s="5">
        <v>21</v>
      </c>
      <c r="B28" s="6">
        <v>422.5</v>
      </c>
      <c r="C28" s="7">
        <v>653.5</v>
      </c>
      <c r="D28" s="8">
        <v>-2005.5</v>
      </c>
      <c r="E28" s="9">
        <v>-1003.5</v>
      </c>
      <c r="F28" s="4"/>
      <c r="G28" s="4"/>
      <c r="H28" s="4"/>
      <c r="I28" s="4"/>
      <c r="J28" s="4"/>
      <c r="K28" s="11">
        <f t="shared" si="0"/>
        <v>0.5003739715781601</v>
      </c>
      <c r="L28" s="12">
        <f t="shared" si="1"/>
        <v>1.5467455621301776</v>
      </c>
      <c r="M28" s="13">
        <f t="shared" si="5"/>
        <v>77.39512199439707</v>
      </c>
      <c r="N28" s="13">
        <f t="shared" si="3"/>
        <v>33.871046237155795</v>
      </c>
      <c r="O28" s="14">
        <f t="shared" si="4"/>
        <v>105.04645011061267</v>
      </c>
      <c r="P28" s="31"/>
      <c r="Q28" s="42"/>
      <c r="R28" s="42"/>
      <c r="S28" s="42"/>
    </row>
    <row r="29" spans="1:19" ht="16.5" customHeight="1">
      <c r="A29" s="5">
        <v>22</v>
      </c>
      <c r="B29" s="6">
        <v>419</v>
      </c>
      <c r="C29" s="7">
        <v>698.5</v>
      </c>
      <c r="D29" s="8">
        <v>-2006</v>
      </c>
      <c r="E29" s="9">
        <v>-954</v>
      </c>
      <c r="F29" s="4"/>
      <c r="G29" s="4"/>
      <c r="H29" s="4"/>
      <c r="I29" s="4"/>
      <c r="J29" s="4"/>
      <c r="K29" s="11">
        <f t="shared" si="0"/>
        <v>0.47557328015952144</v>
      </c>
      <c r="L29" s="12">
        <f t="shared" si="1"/>
        <v>1.6670644391408114</v>
      </c>
      <c r="M29" s="13">
        <f t="shared" si="5"/>
        <v>79.28113035594886</v>
      </c>
      <c r="N29" s="13">
        <f t="shared" si="3"/>
        <v>33.57371478144663</v>
      </c>
      <c r="O29" s="14">
        <f t="shared" si="4"/>
        <v>104.12431697927157</v>
      </c>
      <c r="P29" s="31"/>
      <c r="Q29" s="42"/>
      <c r="R29" s="42"/>
      <c r="S29" s="42"/>
    </row>
    <row r="30" spans="1:19" ht="16.5" customHeight="1">
      <c r="A30" s="5">
        <v>23</v>
      </c>
      <c r="B30" s="6">
        <v>416</v>
      </c>
      <c r="C30" s="7">
        <v>792</v>
      </c>
      <c r="D30" s="8">
        <v>-2008</v>
      </c>
      <c r="E30" s="9">
        <v>-856</v>
      </c>
      <c r="F30" s="4"/>
      <c r="G30" s="4"/>
      <c r="H30" s="4"/>
      <c r="I30" s="4"/>
      <c r="J30" s="4"/>
      <c r="K30" s="11">
        <f t="shared" si="0"/>
        <v>0.4262948207171315</v>
      </c>
      <c r="L30" s="12">
        <f t="shared" si="1"/>
        <v>1.9038461538461537</v>
      </c>
      <c r="M30" s="13">
        <f t="shared" si="5"/>
        <v>81.15997548268464</v>
      </c>
      <c r="N30" s="13">
        <f t="shared" si="3"/>
        <v>33.266962200841576</v>
      </c>
      <c r="O30" s="14">
        <f t="shared" si="4"/>
        <v>103.17296550848398</v>
      </c>
      <c r="P30" s="31"/>
      <c r="Q30" s="42"/>
      <c r="R30" s="42"/>
      <c r="S30" s="42"/>
    </row>
    <row r="31" spans="1:19" ht="16.5" customHeight="1">
      <c r="A31" s="5">
        <v>24</v>
      </c>
      <c r="B31" s="6">
        <v>414</v>
      </c>
      <c r="C31" s="7">
        <v>844</v>
      </c>
      <c r="D31" s="8">
        <v>-2006.5</v>
      </c>
      <c r="E31" s="9">
        <v>-807</v>
      </c>
      <c r="F31" s="4"/>
      <c r="G31" s="4"/>
      <c r="H31" s="4"/>
      <c r="I31" s="4"/>
      <c r="J31" s="4"/>
      <c r="K31" s="11">
        <f t="shared" si="0"/>
        <v>0.4021928731622228</v>
      </c>
      <c r="L31" s="12">
        <f t="shared" si="1"/>
        <v>2.0386473429951693</v>
      </c>
      <c r="M31" s="13">
        <f t="shared" si="5"/>
        <v>81.99294322437586</v>
      </c>
      <c r="N31" s="13">
        <f t="shared" si="3"/>
        <v>33.15654304822753</v>
      </c>
      <c r="O31" s="14">
        <f t="shared" si="4"/>
        <v>102.83051550191755</v>
      </c>
      <c r="P31" s="31"/>
      <c r="Q31" s="42"/>
      <c r="R31" s="42"/>
      <c r="S31" s="42"/>
    </row>
    <row r="32" spans="1:19" ht="16.5" customHeight="1">
      <c r="A32" s="5">
        <v>25</v>
      </c>
      <c r="B32" s="6">
        <v>416</v>
      </c>
      <c r="C32" s="7">
        <v>910.5</v>
      </c>
      <c r="D32" s="8">
        <v>-2006.5</v>
      </c>
      <c r="E32" s="9">
        <v>-745.5</v>
      </c>
      <c r="F32" s="4"/>
      <c r="G32" s="4"/>
      <c r="H32" s="4"/>
      <c r="I32" s="4"/>
      <c r="J32" s="4"/>
      <c r="K32" s="11">
        <f t="shared" si="0"/>
        <v>0.37154248691751807</v>
      </c>
      <c r="L32" s="12">
        <f t="shared" si="1"/>
        <v>2.188701923076923</v>
      </c>
      <c r="M32" s="13">
        <f t="shared" si="5"/>
        <v>81.31957556211543</v>
      </c>
      <c r="N32" s="13">
        <f t="shared" si="3"/>
        <v>33.31671958469241</v>
      </c>
      <c r="O32" s="14">
        <f t="shared" si="4"/>
        <v>103.32728127728913</v>
      </c>
      <c r="P32" s="31"/>
      <c r="Q32" s="42"/>
      <c r="R32" s="42"/>
      <c r="S32" s="42"/>
    </row>
    <row r="33" spans="1:19" ht="16.5" customHeight="1">
      <c r="A33" s="5">
        <v>26</v>
      </c>
      <c r="B33" s="6">
        <v>418</v>
      </c>
      <c r="C33" s="7">
        <v>960</v>
      </c>
      <c r="D33" s="8">
        <v>-2004</v>
      </c>
      <c r="E33" s="9">
        <v>-702</v>
      </c>
      <c r="F33" s="4"/>
      <c r="G33" s="4"/>
      <c r="H33" s="4"/>
      <c r="I33" s="4"/>
      <c r="J33" s="4"/>
      <c r="K33" s="11">
        <f t="shared" si="0"/>
        <v>0.3502994011976048</v>
      </c>
      <c r="L33" s="12">
        <f t="shared" si="1"/>
        <v>2.2966507177033493</v>
      </c>
      <c r="M33" s="13">
        <f t="shared" si="5"/>
        <v>80.45153711715325</v>
      </c>
      <c r="N33" s="13">
        <f t="shared" si="3"/>
        <v>33.56047341012594</v>
      </c>
      <c r="O33" s="14">
        <f t="shared" si="4"/>
        <v>104.08325066433999</v>
      </c>
      <c r="P33" s="32"/>
      <c r="Q33" s="43"/>
      <c r="R33" s="44"/>
      <c r="S33" s="45"/>
    </row>
    <row r="34" spans="1:19" ht="16.5" customHeight="1">
      <c r="A34" s="5">
        <v>27</v>
      </c>
      <c r="B34" s="6">
        <v>422.5</v>
      </c>
      <c r="C34" s="7">
        <v>1024.5</v>
      </c>
      <c r="D34" s="8">
        <v>-2007</v>
      </c>
      <c r="E34" s="9">
        <v>-653.5</v>
      </c>
      <c r="F34" s="4"/>
      <c r="G34" s="4"/>
      <c r="H34" s="4"/>
      <c r="I34" s="4"/>
      <c r="J34" s="4"/>
      <c r="K34" s="11">
        <f t="shared" si="0"/>
        <v>0.3256103637269557</v>
      </c>
      <c r="L34" s="12">
        <f t="shared" si="1"/>
        <v>2.424852071005917</v>
      </c>
      <c r="M34" s="13">
        <f t="shared" si="5"/>
        <v>78.95569648242984</v>
      </c>
      <c r="N34" s="13">
        <f t="shared" si="3"/>
        <v>33.82043579037625</v>
      </c>
      <c r="O34" s="14">
        <f t="shared" si="4"/>
        <v>104.88948868298276</v>
      </c>
      <c r="P34" s="32"/>
      <c r="Q34" s="43"/>
      <c r="R34" s="44"/>
      <c r="S34" s="45"/>
    </row>
    <row r="35" spans="1:19" ht="16.5" customHeight="1">
      <c r="A35" s="5">
        <v>28</v>
      </c>
      <c r="B35" s="6">
        <v>423</v>
      </c>
      <c r="C35" s="7">
        <v>1083</v>
      </c>
      <c r="D35" s="8">
        <v>-2002.5</v>
      </c>
      <c r="E35" s="9">
        <v>-600.5</v>
      </c>
      <c r="F35" s="4"/>
      <c r="G35" s="4"/>
      <c r="H35" s="4"/>
      <c r="I35" s="4"/>
      <c r="J35" s="4"/>
      <c r="K35" s="11">
        <f t="shared" si="0"/>
        <v>0.2998751560549313</v>
      </c>
      <c r="L35" s="12">
        <f t="shared" si="1"/>
        <v>2.5602836879432624</v>
      </c>
      <c r="M35" s="13">
        <f t="shared" si="5"/>
        <v>76.7765470466881</v>
      </c>
      <c r="N35" s="13">
        <f t="shared" si="3"/>
        <v>34.01281280816105</v>
      </c>
      <c r="O35" s="14">
        <f t="shared" si="4"/>
        <v>105.48611987824208</v>
      </c>
      <c r="P35" s="32"/>
      <c r="Q35" s="43"/>
      <c r="R35" s="44"/>
      <c r="S35" s="45"/>
    </row>
    <row r="36" spans="1:19" ht="16.5" customHeight="1">
      <c r="A36" s="5">
        <v>29</v>
      </c>
      <c r="B36" s="6">
        <v>422</v>
      </c>
      <c r="C36" s="7">
        <v>1129</v>
      </c>
      <c r="D36" s="8">
        <v>-1999</v>
      </c>
      <c r="E36" s="9">
        <v>-549</v>
      </c>
      <c r="F36" s="4"/>
      <c r="G36" s="4"/>
      <c r="H36" s="4"/>
      <c r="I36" s="4"/>
      <c r="J36" s="4"/>
      <c r="K36" s="11">
        <f t="shared" si="0"/>
        <v>0.27463731865932967</v>
      </c>
      <c r="L36" s="12">
        <f t="shared" si="1"/>
        <v>2.675355450236967</v>
      </c>
      <c r="M36" s="13">
        <f t="shared" si="5"/>
        <v>73.47524473137042</v>
      </c>
      <c r="N36" s="13">
        <f t="shared" si="3"/>
        <v>34.05133111557598</v>
      </c>
      <c r="O36" s="14">
        <f t="shared" si="4"/>
        <v>105.60557917778299</v>
      </c>
      <c r="P36" s="32"/>
      <c r="Q36" s="43"/>
      <c r="R36" s="44"/>
      <c r="S36" s="45"/>
    </row>
    <row r="37" spans="1:19" ht="16.5" customHeight="1">
      <c r="A37" s="5">
        <v>30</v>
      </c>
      <c r="B37" s="6">
        <v>429</v>
      </c>
      <c r="C37" s="7">
        <v>1196</v>
      </c>
      <c r="D37" s="8">
        <v>-2002</v>
      </c>
      <c r="E37" s="9">
        <v>-504</v>
      </c>
      <c r="F37" s="4"/>
      <c r="G37" s="4"/>
      <c r="H37" s="4"/>
      <c r="I37" s="4"/>
      <c r="J37" s="4"/>
      <c r="K37" s="11">
        <f t="shared" si="0"/>
        <v>0.2517482517482518</v>
      </c>
      <c r="L37" s="12">
        <f t="shared" si="1"/>
        <v>2.787878787878788</v>
      </c>
      <c r="M37" s="13">
        <f t="shared" si="5"/>
        <v>70.18436109345203</v>
      </c>
      <c r="N37" s="13">
        <f t="shared" si="3"/>
        <v>34.51249660694063</v>
      </c>
      <c r="O37" s="14">
        <f t="shared" si="4"/>
        <v>107.03582132153561</v>
      </c>
      <c r="P37" s="32"/>
      <c r="Q37" s="43"/>
      <c r="R37" s="44"/>
      <c r="S37" s="45"/>
    </row>
    <row r="38" spans="1:19" ht="16.5" customHeight="1">
      <c r="A38" s="5">
        <v>31</v>
      </c>
      <c r="B38" s="6">
        <v>432</v>
      </c>
      <c r="C38" s="7">
        <v>1262</v>
      </c>
      <c r="D38" s="8">
        <v>-2002</v>
      </c>
      <c r="E38" s="9">
        <v>-454</v>
      </c>
      <c r="F38" s="4"/>
      <c r="G38" s="4"/>
      <c r="H38" s="4"/>
      <c r="I38" s="4"/>
      <c r="J38" s="4"/>
      <c r="K38" s="11">
        <f t="shared" si="0"/>
        <v>0.22677322677322678</v>
      </c>
      <c r="L38" s="12">
        <f t="shared" si="1"/>
        <v>2.9212962962962963</v>
      </c>
      <c r="M38" s="13">
        <f t="shared" si="5"/>
        <v>66.24717874717875</v>
      </c>
      <c r="N38" s="13">
        <f t="shared" si="3"/>
        <v>34.753842737059095</v>
      </c>
      <c r="O38" s="14">
        <f t="shared" si="4"/>
        <v>107.78432356853935</v>
      </c>
      <c r="P38" s="32"/>
      <c r="Q38" s="43"/>
      <c r="R38" s="44"/>
      <c r="S38" s="45"/>
    </row>
    <row r="39" spans="1:19" ht="14.25">
      <c r="A39" s="10">
        <v>32</v>
      </c>
      <c r="B39" s="4">
        <v>402</v>
      </c>
      <c r="C39" s="4">
        <v>1690.5</v>
      </c>
      <c r="D39" s="4">
        <v>2002</v>
      </c>
      <c r="E39" s="4">
        <v>0</v>
      </c>
      <c r="F39" s="4"/>
      <c r="G39" s="4"/>
      <c r="H39" s="4"/>
      <c r="I39" s="4"/>
      <c r="J39" s="4"/>
      <c r="K39" s="4">
        <f t="shared" si="0"/>
        <v>0</v>
      </c>
      <c r="L39" s="12">
        <f t="shared" si="1"/>
        <v>4.205223880597015</v>
      </c>
      <c r="M39" s="4">
        <f t="shared" si="5"/>
        <v>0</v>
      </c>
      <c r="N39" s="13">
        <f t="shared" si="3"/>
        <v>32.34038143587444</v>
      </c>
      <c r="O39" s="14">
        <f t="shared" si="4"/>
        <v>100.2993010985019</v>
      </c>
      <c r="P39" s="15" t="s">
        <v>36</v>
      </c>
      <c r="Q39" s="23"/>
      <c r="R39" s="24"/>
      <c r="S39" s="25"/>
    </row>
  </sheetData>
  <sheetProtection password="C771" sheet="1" objects="1" scenarios="1"/>
  <mergeCells count="39">
    <mergeCell ref="P15:P17"/>
    <mergeCell ref="P18:P38"/>
    <mergeCell ref="A1:N2"/>
    <mergeCell ref="O1:S2"/>
    <mergeCell ref="Q18:S38"/>
    <mergeCell ref="K4:K7"/>
    <mergeCell ref="L4:L7"/>
    <mergeCell ref="M4:M7"/>
    <mergeCell ref="N4:N7"/>
    <mergeCell ref="O4:O7"/>
    <mergeCell ref="P10:P12"/>
    <mergeCell ref="A3:A7"/>
    <mergeCell ref="B4:B7"/>
    <mergeCell ref="C4:C7"/>
    <mergeCell ref="D4:D7"/>
    <mergeCell ref="E4:E7"/>
    <mergeCell ref="F4:F7"/>
    <mergeCell ref="Q13:S13"/>
    <mergeCell ref="Q14:S14"/>
    <mergeCell ref="Q15:S15"/>
    <mergeCell ref="Q16:S16"/>
    <mergeCell ref="Q17:S17"/>
    <mergeCell ref="Q39:S39"/>
    <mergeCell ref="Q7:S7"/>
    <mergeCell ref="Q8:S8"/>
    <mergeCell ref="Q9:S9"/>
    <mergeCell ref="R10:S10"/>
    <mergeCell ref="Q11:R11"/>
    <mergeCell ref="Q12:R12"/>
    <mergeCell ref="B3:J3"/>
    <mergeCell ref="K3:O3"/>
    <mergeCell ref="Q3:S3"/>
    <mergeCell ref="Q4:S4"/>
    <mergeCell ref="Q5:S5"/>
    <mergeCell ref="Q6:S6"/>
    <mergeCell ref="G4:G7"/>
    <mergeCell ref="H4:H7"/>
    <mergeCell ref="I4:I7"/>
    <mergeCell ref="J4:J7"/>
  </mergeCells>
  <printOptions/>
  <pageMargins left="0.7479166666666667" right="0.7479166666666667" top="0.9840277777777777" bottom="0.9840277777777777" header="0.5111111111111111" footer="0.5111111111111111"/>
  <pageSetup fitToHeight="1" fitToWidth="1" horizontalDpi="360" verticalDpi="36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lhmmw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</dc:creator>
  <cp:keywords/>
  <dc:description/>
  <cp:lastModifiedBy>user</cp:lastModifiedBy>
  <cp:lastPrinted>2009-06-10T06:47:49Z</cp:lastPrinted>
  <dcterms:created xsi:type="dcterms:W3CDTF">2003-04-07T04:48:42Z</dcterms:created>
  <dcterms:modified xsi:type="dcterms:W3CDTF">2016-01-26T01:47:41Z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